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450" yWindow="-150" windowWidth="15270" windowHeight="13350"/>
  </bookViews>
  <sheets>
    <sheet name="2022" sheetId="1" r:id="rId1"/>
  </sheets>
  <externalReferences>
    <externalReference r:id="rId2"/>
    <externalReference r:id="rId3"/>
    <externalReference r:id="rId4"/>
  </externalReferences>
  <definedNames>
    <definedName name="_xlnm.Print_Area" localSheetId="0">'2022'!$A$1:$C$21</definedName>
  </definedNames>
  <calcPr calcId="125725"/>
</workbook>
</file>

<file path=xl/calcChain.xml><?xml version="1.0" encoding="utf-8"?>
<calcChain xmlns="http://schemas.openxmlformats.org/spreadsheetml/2006/main">
  <c r="C15" i="1"/>
  <c r="C13"/>
  <c r="C12"/>
  <c r="C5" l="1"/>
  <c r="C6"/>
  <c r="C7"/>
  <c r="C11" l="1"/>
  <c r="C19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затраты (выручка)теплоносителя (ГВС) без НДС у Коновой по Тигилю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расходы на теплоноситель(ГВС) без Тигиля</t>
        </r>
      </text>
    </comment>
  </commentList>
</comments>
</file>

<file path=xl/sharedStrings.xml><?xml version="1.0" encoding="utf-8"?>
<sst xmlns="http://schemas.openxmlformats.org/spreadsheetml/2006/main" count="17" uniqueCount="17">
  <si>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</si>
  <si>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</si>
  <si>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</si>
  <si>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</si>
  <si>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кВт/ч), и объем приобретения электрической энергии:</t>
  </si>
  <si>
    <t>объем приобретения электрической энергии, тыс.кВТ</t>
  </si>
  <si>
    <t>средневзвешенная стоимость 1 кВт/ч, руб.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</si>
  <si>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</si>
  <si>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</si>
  <si>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</si>
  <si>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расходы, в том числе расходы на текущий и капитальный ремонт</t>
  </si>
  <si>
    <t>Общехозяйственные расходы, в том числе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</si>
  <si>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</si>
  <si>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расходов по указанной статье расходов)</t>
  </si>
  <si>
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утвержденные постановлением Правительства Российской Федерации от 13 мая 2013 г. № 406 (Официальный интернет-портал правовой информации http://www.pravo.gov.ru, 15.05.2013)</t>
  </si>
  <si>
    <t>Итого себестоимость производимых товаров (оказываемых услуг) горячего водоснабжения</t>
  </si>
  <si>
    <t xml:space="preserve">Себестоимость производимых товаров (оказываемых услуг) по регулируемому виду деятельности (тыс.руб.) на 2022 год, включая: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</si>
</sst>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/&#1040;&#1085;&#1072;&#1083;&#1080;&#1079;%20&#1076;&#1086;&#1093;&#1086;&#1076;&#1086;&#1074;%20&#1080;%20&#1088;&#1072;&#1089;&#1093;&#1086;&#1076;&#1086;&#1074;/&#1040;&#1085;&#1072;&#1083;&#1080;&#1079;%20&#1087;&#1086;%20&#1074;&#1089;&#1077;&#1084;%20&#1074;&#1080;&#1076;&#1072;&#1084;/&#1040;&#1085;&#1072;&#1083;&#1080;&#1079;%20&#1076;&#1086;&#1093;&#1086;&#1076;&#1099;%20&#1088;&#1072;&#1089;&#1093;&#1086;&#1076;&#1099;%20&#1087;&#1086;%20&#1044;&#1069;&#1057;%20&#1047;&#1040;%202022/&#1075;&#1086;&#1076;/&#1055;&#1054;,%20&#1054;&#1055;,%20&#1057;&#1091;&#1073;&#1089;&#1080;&#1076;&#1080;&#1103;%20-%202022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\&#1044;&#1086;&#1082;&#1091;&#1084;&#1077;&#1085;&#1090;&#1099;,&#1086;&#1090;&#1095;&#1077;&#1090;&#1099;%20&#1087;&#1086;%20&#1089;&#1084;&#1077;&#1090;&#1072;&#1084;%20&#1079;&#1072;&#1090;&#1088;&#1072;&#1090;%202014&#1075;\&#1057;&#1084;&#1077;&#1090;&#1072;%20&#1079;&#1072;&#1090;&#1088;&#1072;&#1090;%20&#1087;&#1086;%20&#1101;&#1085;&#1077;&#1088;&#1075;&#1086;&#1091;&#1079;&#1083;&#1072;&#1084;%202014&#1075;\&#1057;&#1084;&#1077;&#1090;&#1072;%20&#1079;&#1072;&#1090;&#1088;&#1072;&#1090;%20&#1087;&#1086;%20&#1044;&#1069;&#1057;%20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/&#1044;&#1086;&#1082;_&#1086;&#1090;&#1095;_&#1089;&#1084;&#1077;&#1090;&#1099;_2022/&#1057;&#1084;&#1077;&#1090;&#1072;%20&#1079;&#1072;&#1090;&#1088;&#1072;&#1090;%20&#1087;&#1086;%20&#1089;&#1077;&#1073;&#1077;&#1089;&#1090;&#1086;&#1080;&#1084;&#1086;&#1089;&#1090;&#1080;/&#1057;&#1084;&#1077;&#1090;&#1072;%20&#1079;&#1072;&#1090;&#1088;&#1072;&#1090;%20&#1087;&#1086;%20&#1044;&#1069;&#1057;/&#1057;&#1084;&#1077;&#1090;&#1072;%20&#1079;&#1072;&#1090;&#1088;&#1072;&#1090;%202022%20&#1075;&#1086;&#1076;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2022"/>
      <sheetName val="1пол 2022"/>
      <sheetName val="9 мес. 2022"/>
      <sheetName val="2022"/>
    </sheetNames>
    <sheetDataSet>
      <sheetData sheetId="0" refreshError="1"/>
      <sheetData sheetId="1" refreshError="1"/>
      <sheetData sheetId="2" refreshError="1"/>
      <sheetData sheetId="3">
        <row r="62">
          <cell r="D62">
            <v>1270.8083333333334</v>
          </cell>
        </row>
        <row r="166">
          <cell r="F166">
            <v>19360.358666666667</v>
          </cell>
        </row>
        <row r="167">
          <cell r="D167">
            <v>1625.8982000000003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 "/>
      <sheetName val="июнь"/>
      <sheetName val="полугодие"/>
      <sheetName val="2 квартал"/>
      <sheetName val="июль "/>
      <sheetName val="август"/>
      <sheetName val="сентябрь"/>
      <sheetName val="3 квартал"/>
      <sheetName val="9 мес."/>
      <sheetName val="октябрь"/>
      <sheetName val="ноябрь"/>
      <sheetName val="декабрь"/>
      <sheetName val="4 квартал"/>
      <sheetName val="го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GO37">
            <v>0</v>
          </cell>
        </row>
        <row r="42">
          <cell r="GO42">
            <v>0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1кв (руб)"/>
      <sheetName val="1 кв (т.руб)"/>
      <sheetName val="2 кв (руб)"/>
      <sheetName val="Лист2"/>
      <sheetName val="2 кв (т.руб)"/>
      <sheetName val="1 пол"/>
      <sheetName val="1 пол (т.руб)"/>
      <sheetName val="3 кв (руб)"/>
      <sheetName val="3 кв (т.руб)"/>
      <sheetName val=" 9 мес руб"/>
      <sheetName val=" 9 мес тыс.руб"/>
      <sheetName val="4 кв руб"/>
      <sheetName val="4 кв тыс. руб"/>
      <sheetName val="Год руб."/>
      <sheetName val="Год тыс. руб."/>
      <sheetName val="ФОТ"/>
      <sheetName val="2022 (руб)"/>
      <sheetName val="ФРАХТ"/>
      <sheetName val="2 пол"/>
      <sheetName val="Лист1"/>
      <sheetName val="командировки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1">
          <cell r="GL71">
            <v>1442392.3599999996</v>
          </cell>
        </row>
        <row r="76">
          <cell r="GL76">
            <v>362199.42999999993</v>
          </cell>
        </row>
        <row r="80">
          <cell r="GL80">
            <v>289.22000000000116</v>
          </cell>
        </row>
        <row r="183">
          <cell r="GL183">
            <v>2154613.5299999993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Normal="100" zoomScaleSheetLayoutView="100" workbookViewId="0">
      <selection activeCell="B1" sqref="B1"/>
    </sheetView>
  </sheetViews>
  <sheetFormatPr defaultRowHeight="15"/>
  <cols>
    <col min="2" max="2" width="74" customWidth="1"/>
    <col min="3" max="3" width="10.5703125" bestFit="1" customWidth="1"/>
  </cols>
  <sheetData>
    <row r="1" spans="1:3" ht="43.5" customHeight="1"/>
    <row r="2" spans="1:3" ht="36.75" customHeight="1">
      <c r="B2" s="1" t="s">
        <v>16</v>
      </c>
    </row>
    <row r="3" spans="1:3" ht="17.25" customHeight="1">
      <c r="B3" s="2"/>
    </row>
    <row r="4" spans="1:3" ht="30.75" customHeight="1">
      <c r="A4" s="3">
        <v>1</v>
      </c>
      <c r="B4" s="4" t="s">
        <v>0</v>
      </c>
      <c r="C4" s="5">
        <v>0</v>
      </c>
    </row>
    <row r="5" spans="1:3" ht="43.5" customHeight="1">
      <c r="A5" s="3">
        <v>2</v>
      </c>
      <c r="B5" s="4" t="s">
        <v>1</v>
      </c>
      <c r="C5" s="6">
        <f>'[1]2022'!$F$166</f>
        <v>19360.358666666667</v>
      </c>
    </row>
    <row r="6" spans="1:3" ht="43.5" customHeight="1">
      <c r="A6" s="3">
        <v>3</v>
      </c>
      <c r="B6" s="4" t="s">
        <v>2</v>
      </c>
      <c r="C6" s="5">
        <f>'[1]2022'!$D$62</f>
        <v>1270.8083333333334</v>
      </c>
    </row>
    <row r="7" spans="1:3" ht="43.5" customHeight="1">
      <c r="A7" s="3">
        <v>4</v>
      </c>
      <c r="B7" s="4" t="s">
        <v>3</v>
      </c>
      <c r="C7" s="5">
        <f>'[1]2022'!$D$167-'[1]2022'!$D$62</f>
        <v>355.08986666666692</v>
      </c>
    </row>
    <row r="8" spans="1:3" ht="47.25" customHeight="1">
      <c r="A8" s="3">
        <v>5</v>
      </c>
      <c r="B8" s="7" t="s">
        <v>4</v>
      </c>
      <c r="C8" s="5">
        <v>0</v>
      </c>
    </row>
    <row r="9" spans="1:3" ht="24" customHeight="1">
      <c r="A9" s="3"/>
      <c r="B9" s="4" t="s">
        <v>5</v>
      </c>
      <c r="C9" s="5">
        <v>0</v>
      </c>
    </row>
    <row r="10" spans="1:3" ht="24" customHeight="1">
      <c r="A10" s="3"/>
      <c r="B10" s="4" t="s">
        <v>6</v>
      </c>
      <c r="C10" s="8">
        <v>0</v>
      </c>
    </row>
    <row r="11" spans="1:3" ht="34.5" customHeight="1">
      <c r="A11" s="3">
        <v>6</v>
      </c>
      <c r="B11" s="4" t="s">
        <v>7</v>
      </c>
      <c r="C11" s="8">
        <f>[2]год!$GO$37+[2]год!$GO$42</f>
        <v>0</v>
      </c>
    </row>
    <row r="12" spans="1:3" ht="34.5" customHeight="1">
      <c r="A12" s="3">
        <v>7</v>
      </c>
      <c r="B12" s="4" t="s">
        <v>8</v>
      </c>
      <c r="C12" s="8">
        <f>('[3]2022 (руб)'!$GL$71+'[3]2022 (руб)'!$GL$76)/1000</f>
        <v>1804.5917899999995</v>
      </c>
    </row>
    <row r="13" spans="1:3" ht="33" customHeight="1">
      <c r="A13" s="3">
        <v>8</v>
      </c>
      <c r="B13" s="4" t="s">
        <v>9</v>
      </c>
      <c r="C13" s="5">
        <f>'[3]2022 (руб)'!$GL$80/1000</f>
        <v>0.28922000000000114</v>
      </c>
    </row>
    <row r="14" spans="1:3" ht="36" customHeight="1">
      <c r="A14" s="3">
        <v>9</v>
      </c>
      <c r="B14" s="4" t="s">
        <v>10</v>
      </c>
      <c r="C14" s="5">
        <v>0</v>
      </c>
    </row>
    <row r="15" spans="1:3" ht="34.5" customHeight="1">
      <c r="A15" s="3">
        <v>10</v>
      </c>
      <c r="B15" s="4" t="s">
        <v>11</v>
      </c>
      <c r="C15" s="5">
        <f>'[3]2022 (руб)'!$GL$183/1000-C13-C12</f>
        <v>349.73251999999957</v>
      </c>
    </row>
    <row r="16" spans="1:3" ht="60.75" customHeight="1">
      <c r="A16" s="3">
        <v>11</v>
      </c>
      <c r="B16" s="4" t="s">
        <v>12</v>
      </c>
      <c r="C16" s="5">
        <v>0</v>
      </c>
    </row>
    <row r="17" spans="1:3" ht="75.75" customHeight="1">
      <c r="A17" s="3">
        <v>12</v>
      </c>
      <c r="B17" s="4" t="s">
        <v>13</v>
      </c>
      <c r="C17" s="5">
        <v>0</v>
      </c>
    </row>
    <row r="18" spans="1:3" ht="76.5" customHeight="1">
      <c r="A18" s="3">
        <v>13</v>
      </c>
      <c r="B18" s="4" t="s">
        <v>14</v>
      </c>
      <c r="C18" s="5">
        <v>0</v>
      </c>
    </row>
    <row r="19" spans="1:3" ht="30">
      <c r="B19" s="7" t="s">
        <v>15</v>
      </c>
      <c r="C19" s="5">
        <f>C4+C5+C6+C7+C8+C12+C13+C14+C15+C16+C17+C18</f>
        <v>23140.870396666665</v>
      </c>
    </row>
    <row r="21" spans="1:3">
      <c r="C21" s="9"/>
    </row>
    <row r="22" spans="1:3">
      <c r="C22" s="9"/>
    </row>
    <row r="23" spans="1:3">
      <c r="C23" s="9"/>
    </row>
    <row r="24" spans="1:3">
      <c r="C24" s="9"/>
    </row>
  </sheetData>
  <pageMargins left="0.23622047244094491" right="0.19685039370078741" top="0.74803149606299213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Гердт Ольга Андреевна</dc:creator>
  <cp:lastModifiedBy>Попов Г.А.</cp:lastModifiedBy>
  <cp:lastPrinted>2022-06-30T02:12:01Z</cp:lastPrinted>
  <dcterms:created xsi:type="dcterms:W3CDTF">2018-10-25T02:35:31Z</dcterms:created>
  <dcterms:modified xsi:type="dcterms:W3CDTF">2023-06-15T04:28:46Z</dcterms:modified>
</cp:coreProperties>
</file>